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9440" windowHeight="11040" tabRatio="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<sst xmlns="http://schemas.openxmlformats.org/spreadsheetml/2006/main" count="27" uniqueCount="27">
  <si>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g/mol</t>
  </si>
  <si>
    <t>Sample 1</t>
  </si>
  <si>
    <t>Sample 2</t>
  </si>
  <si>
    <t>Sample 3</t>
  </si>
  <si>
    <t>RSD1</t>
  </si>
  <si>
    <t>Average=</t>
  </si>
  <si>
    <t>Standard deviation</t>
  </si>
  <si>
    <t>RSD</t>
  </si>
  <si>
    <t>total RSD</t>
  </si>
  <si>
    <t>total uncertainty</t>
  </si>
  <si>
    <t>Titration of Sample</t>
  </si>
  <si>
    <t>Sample #7</t>
  </si>
  <si>
    <t>YOUR NAME</t>
  </si>
  <si>
    <t>uncertainty</t>
  </si>
  <si>
    <t xml:space="preserve"> Lab Experiment No6</t>
  </si>
  <si>
    <t>AW Ni</t>
  </si>
  <si>
    <t>AW Co</t>
  </si>
  <si>
    <t>AW Cu</t>
  </si>
  <si>
    <t>AW Zn</t>
  </si>
  <si>
    <r>
      <t>Titration V (EDTA</t>
    </r>
    <r>
      <rPr>
        <b/>
        <sz val="14"/>
        <color indexed="56"/>
        <rFont val="Calibri"/>
        <family val="2"/>
      </rPr>
      <t>)</t>
    </r>
  </si>
  <si>
    <t>Sample with tare</t>
  </si>
  <si>
    <t>Tare</t>
  </si>
  <si>
    <t xml:space="preserve">Sample </t>
  </si>
  <si>
    <t>Mass Cu</t>
  </si>
  <si>
    <t>%% Cu</t>
  </si>
  <si>
    <t>Average C (EDTA)</t>
  </si>
  <si>
    <t>If not Cu, Correct this formula!!!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</si>
</sst>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"/>
    <numFmt numFmtId="171" formatCode="0.0000%"/>
  </numFmts>
  <fonts count="80">
    <font>
      <sz val="10"/>
      <name val="Arial"/>
      <family val="0"/>
    </font>
    <font>
      <sz val="14"/>
      <name val="Calibri"/>
      <family val="2"/>
    </font>
    <font>
      <sz val="14"/>
      <name val="Arial"/>
      <family val="2"/>
    </font>
    <font>
      <b/>
      <sz val="14"/>
      <color indexed="5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sz val="22"/>
      <color indexed="10"/>
      <name val="Calibri"/>
      <family val="2"/>
    </font>
    <font>
      <b/>
      <sz val="22"/>
      <color indexed="62"/>
      <name val="Calibri"/>
      <family val="2"/>
    </font>
    <font>
      <sz val="22"/>
      <color indexed="51"/>
      <name val="Calibri"/>
      <family val="2"/>
    </font>
    <font>
      <sz val="22"/>
      <color indexed="21"/>
      <name val="Calibri"/>
      <family val="2"/>
    </font>
    <font>
      <sz val="20"/>
      <color indexed="10"/>
      <name val="Calibri"/>
      <family val="2"/>
    </font>
    <font>
      <b/>
      <sz val="14"/>
      <color indexed="21"/>
      <name val="Calibri"/>
      <family val="2"/>
    </font>
    <font>
      <b/>
      <sz val="14"/>
      <color indexed="62"/>
      <name val="Calibri"/>
      <family val="2"/>
    </font>
    <font>
      <sz val="11"/>
      <color indexed="53"/>
      <name val="Calibri"/>
      <family val="2"/>
    </font>
    <font>
      <sz val="14"/>
      <color indexed="53"/>
      <name val="Calibri"/>
      <family val="2"/>
    </font>
    <font>
      <b/>
      <sz val="26"/>
      <color indexed="62"/>
      <name val="Calibri"/>
      <family val="2"/>
    </font>
    <font>
      <b/>
      <sz val="16"/>
      <color indexed="53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8"/>
      <color indexed="21"/>
      <name val="Calibri"/>
      <family val="2"/>
    </font>
    <font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sz val="22"/>
      <color rgb="FFFF0000"/>
      <name val="Calibri"/>
      <family val="2"/>
    </font>
    <font>
      <b/>
      <sz val="22"/>
      <color theme="3"/>
      <name val="Calibri"/>
      <family val="2"/>
    </font>
    <font>
      <sz val="22"/>
      <color rgb="FFFFC000"/>
      <name val="Calibri"/>
      <family val="2"/>
    </font>
    <font>
      <sz val="22"/>
      <color rgb="FF00B050"/>
      <name val="Calibri"/>
      <family val="2"/>
    </font>
    <font>
      <sz val="20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theme="3"/>
      <name val="Calibri"/>
      <family val="2"/>
    </font>
    <font>
      <sz val="11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16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color rgb="FF00B050"/>
      <name val="Calibri"/>
      <family val="2"/>
    </font>
    <font>
      <sz val="2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164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/>
    </xf>
    <xf numFmtId="0" fontId="68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170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71" fontId="1" fillId="0" borderId="0" xfId="0" applyNumberFormat="1" applyFont="1" applyFill="1" applyAlignment="1">
      <alignment/>
    </xf>
    <xf numFmtId="164" fontId="4" fillId="35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1" fillId="0" borderId="0" xfId="0" applyFont="1" applyFill="1" applyAlignment="1">
      <alignment/>
    </xf>
    <xf numFmtId="164" fontId="76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62" fillId="33" borderId="0" xfId="0" applyFont="1" applyFill="1" applyAlignment="1">
      <alignment/>
    </xf>
    <xf numFmtId="0" fontId="79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0" zoomScaleNormal="70" zoomScalePageLayoutView="0" workbookViewId="0" topLeftCell="A1">
      <selection activeCell="B8" sqref="B8"/>
    </sheetView>
  </sheetViews>
  <sheetFormatPr defaultColWidth="11.421875" defaultRowHeight="12.75"/>
  <cols>
    <col min="1" max="1" width="32.28125" style="0" customWidth="1"/>
    <col min="2" max="2" width="14.140625" style="0" customWidth="1"/>
    <col min="3" max="3" width="16.8515625" style="0" customWidth="1"/>
    <col min="4" max="4" width="19.57421875" style="0" customWidth="1"/>
    <col min="5" max="5" width="11.421875" style="0" customWidth="1"/>
    <col min="6" max="6" width="15.8515625" style="0" customWidth="1"/>
    <col min="7" max="12" width="11.421875" style="0" customWidth="1"/>
    <col min="13" max="14" width="15.7109375" style="0" bestFit="1" customWidth="1"/>
    <col min="15" max="16" width="11.421875" style="0" customWidth="1"/>
    <col min="17" max="17" width="13.28125" style="0" bestFit="1" customWidth="1"/>
    <col min="18" max="19" width="14.28125" style="0" bestFit="1" customWidth="1"/>
  </cols>
  <sheetData>
    <row r="1" spans="1:15" ht="33.75">
      <c r="A1" s="41" t="s">
        <v>12</v>
      </c>
      <c r="B1" s="1"/>
      <c r="C1" s="1"/>
      <c r="D1" s="5" t="s">
        <v>14</v>
      </c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23.25">
      <c r="A2" s="40" t="s">
        <v>11</v>
      </c>
      <c r="B2" s="1" t="s">
        <v>15</v>
      </c>
      <c r="C2" s="29">
        <v>58.69</v>
      </c>
      <c r="D2" s="1"/>
      <c r="E2" s="1"/>
      <c r="F2" s="1"/>
      <c r="G2" s="3"/>
      <c r="H2" s="1"/>
      <c r="I2" s="2"/>
      <c r="J2" s="2"/>
      <c r="K2" s="2"/>
      <c r="L2" s="2"/>
      <c r="M2" s="2"/>
      <c r="N2" s="2"/>
      <c r="O2" s="2"/>
    </row>
    <row r="3" spans="1:15" ht="23.25">
      <c r="A3" s="1"/>
      <c r="B3" s="1" t="s">
        <v>16</v>
      </c>
      <c r="C3" s="29">
        <v>58.93</v>
      </c>
      <c r="D3" s="1"/>
      <c r="E3" s="1"/>
      <c r="F3" s="1"/>
      <c r="G3" s="3"/>
      <c r="H3" s="1"/>
      <c r="I3" s="2"/>
      <c r="J3" s="2"/>
      <c r="K3" s="2"/>
      <c r="L3" s="2"/>
      <c r="M3" s="2"/>
      <c r="N3" s="2"/>
      <c r="O3" s="2"/>
    </row>
    <row r="4" spans="1:15" ht="23.25">
      <c r="A4" s="10"/>
      <c r="B4" s="39" t="s">
        <v>17</v>
      </c>
      <c r="C4" s="28">
        <f>63.546</f>
        <v>63.546</v>
      </c>
      <c r="D4" s="10" t="s">
        <v>0</v>
      </c>
      <c r="E4" s="10"/>
      <c r="F4" s="11"/>
      <c r="G4" s="34"/>
      <c r="H4" s="10"/>
      <c r="I4" s="4"/>
      <c r="J4" s="4"/>
      <c r="K4" s="4"/>
      <c r="L4" s="2"/>
      <c r="M4" s="2"/>
      <c r="N4" s="2"/>
      <c r="O4" s="2"/>
    </row>
    <row r="5" spans="1:15" ht="23.25">
      <c r="A5" s="10"/>
      <c r="B5" s="1" t="s">
        <v>18</v>
      </c>
      <c r="C5" s="29">
        <v>65.38</v>
      </c>
      <c r="D5" s="10"/>
      <c r="E5" s="10"/>
      <c r="F5" s="11"/>
      <c r="G5" s="34"/>
      <c r="H5" s="10"/>
      <c r="I5" s="4"/>
      <c r="J5" s="4"/>
      <c r="K5" s="4"/>
      <c r="L5" s="2"/>
      <c r="M5" s="2"/>
      <c r="N5" s="2"/>
      <c r="O5" s="2"/>
    </row>
    <row r="6" spans="1:18" ht="28.5">
      <c r="A6" s="22" t="s">
        <v>25</v>
      </c>
      <c r="B6" s="35">
        <v>0.05</v>
      </c>
      <c r="C6" s="27"/>
      <c r="D6" s="19"/>
      <c r="E6" s="4"/>
      <c r="F6" s="4"/>
      <c r="G6" s="4"/>
      <c r="H6" s="4"/>
      <c r="I6" s="7"/>
      <c r="J6" s="4"/>
      <c r="K6" s="4"/>
      <c r="L6" s="2"/>
      <c r="M6" s="2"/>
      <c r="N6" s="2"/>
      <c r="O6" s="2"/>
      <c r="R6" s="6"/>
    </row>
    <row r="7" spans="1:15" ht="28.5">
      <c r="A7" s="23" t="s">
        <v>13</v>
      </c>
      <c r="B7" s="24">
        <v>0.0001</v>
      </c>
      <c r="C7" s="19"/>
      <c r="D7" s="19"/>
      <c r="E7" s="4"/>
      <c r="F7" s="4"/>
      <c r="G7" s="4"/>
      <c r="H7" s="4"/>
      <c r="I7" s="7"/>
      <c r="J7" s="4"/>
      <c r="K7" s="4"/>
      <c r="L7" s="2"/>
      <c r="M7" s="2"/>
      <c r="N7" s="6"/>
      <c r="O7" s="7"/>
    </row>
    <row r="8" spans="1:15" ht="21">
      <c r="A8" s="23" t="s">
        <v>4</v>
      </c>
      <c r="B8" s="25">
        <f>B7/B6</f>
        <v>0.002</v>
      </c>
      <c r="C8" s="19"/>
      <c r="D8" s="19"/>
      <c r="E8" s="4"/>
      <c r="F8" s="4"/>
      <c r="G8" s="4"/>
      <c r="H8" s="4"/>
      <c r="I8" s="4"/>
      <c r="J8" s="4"/>
      <c r="K8" s="4"/>
      <c r="L8" s="2"/>
      <c r="M8" s="2"/>
      <c r="N8" s="2"/>
      <c r="O8" s="2"/>
    </row>
    <row r="9" spans="1:15" ht="33.75">
      <c r="A9" s="21" t="s">
        <v>10</v>
      </c>
      <c r="B9" s="20"/>
      <c r="C9" s="19"/>
      <c r="D9" s="19"/>
      <c r="E9" s="4"/>
      <c r="F9" s="4"/>
      <c r="G9" s="4"/>
      <c r="H9" s="4"/>
      <c r="I9" s="4"/>
      <c r="J9" s="4"/>
      <c r="K9" s="4"/>
      <c r="L9" s="2"/>
      <c r="M9" s="2"/>
      <c r="N9" s="2"/>
      <c r="O9" s="2"/>
    </row>
    <row r="10" spans="1:15" ht="18.75">
      <c r="A10" s="10"/>
      <c r="B10" s="12" t="s">
        <v>1</v>
      </c>
      <c r="C10" s="12" t="s">
        <v>2</v>
      </c>
      <c r="D10" s="12" t="s">
        <v>3</v>
      </c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</row>
    <row r="11" spans="1:15" ht="18.75">
      <c r="A11" s="10" t="s">
        <v>20</v>
      </c>
      <c r="B11" s="16">
        <v>0.4077</v>
      </c>
      <c r="C11" s="16">
        <v>0.4077</v>
      </c>
      <c r="D11" s="16">
        <v>0.4077</v>
      </c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</row>
    <row r="12" spans="1:15" ht="18.75">
      <c r="A12" s="10" t="s">
        <v>21</v>
      </c>
      <c r="B12" s="16">
        <v>0.009</v>
      </c>
      <c r="C12" s="16">
        <v>0.009</v>
      </c>
      <c r="D12" s="16">
        <v>0.009</v>
      </c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</row>
    <row r="13" spans="1:15" ht="18.75">
      <c r="A13" s="10" t="s">
        <v>22</v>
      </c>
      <c r="B13" s="26">
        <f>B11-B12</f>
        <v>0.3987</v>
      </c>
      <c r="C13" s="26">
        <f>C11-C12</f>
        <v>0.3987</v>
      </c>
      <c r="D13" s="26">
        <f>D11-D12</f>
        <v>0.3987</v>
      </c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</row>
    <row r="14" spans="1:15" ht="18.75">
      <c r="A14" s="12" t="s">
        <v>19</v>
      </c>
      <c r="B14" s="16">
        <v>8.05</v>
      </c>
      <c r="C14" s="16">
        <v>8.06</v>
      </c>
      <c r="D14" s="16">
        <v>8.12</v>
      </c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</row>
    <row r="15" spans="1:19" ht="31.5">
      <c r="A15" s="30" t="s">
        <v>23</v>
      </c>
      <c r="B15" s="32">
        <f>(C4*B6*B14)/1000</f>
        <v>0.025577265000000005</v>
      </c>
      <c r="C15" s="32">
        <f>(C4*B6*C14)/1000</f>
        <v>0.025609038</v>
      </c>
      <c r="D15" s="32">
        <f>(C4*B6*D14)/1000</f>
        <v>0.025799675999999997</v>
      </c>
      <c r="E15" s="33" t="s">
        <v>26</v>
      </c>
      <c r="F15" s="18"/>
      <c r="G15" s="14"/>
      <c r="H15" s="14"/>
      <c r="I15" s="8"/>
      <c r="J15" s="4"/>
      <c r="K15" s="9"/>
      <c r="L15" s="2"/>
      <c r="M15" s="6"/>
      <c r="N15" s="8"/>
      <c r="O15" s="2"/>
      <c r="S15" s="6"/>
    </row>
    <row r="16" spans="1:15" ht="18.75">
      <c r="A16" s="18" t="s">
        <v>24</v>
      </c>
      <c r="B16" s="31">
        <f>B15/B13</f>
        <v>0.06415165537998496</v>
      </c>
      <c r="C16" s="31">
        <f>C15/C13</f>
        <v>0.0642313468773514</v>
      </c>
      <c r="D16" s="31">
        <f>D15/D13</f>
        <v>0.06470949586155003</v>
      </c>
      <c r="E16" s="14"/>
      <c r="F16" s="18"/>
      <c r="G16" s="17"/>
      <c r="H16" s="15"/>
      <c r="I16" s="17"/>
      <c r="J16" s="14"/>
      <c r="K16" s="13"/>
      <c r="L16" s="17"/>
      <c r="M16" s="15"/>
      <c r="N16" s="17"/>
      <c r="O16" s="14"/>
    </row>
    <row r="17" spans="1:15" ht="26.25">
      <c r="A17" s="4"/>
      <c r="B17" s="36" t="s">
        <v>5</v>
      </c>
      <c r="C17" s="38">
        <f>AVERAGE(B16:D16)</f>
        <v>0.06436416603962879</v>
      </c>
      <c r="D17" s="36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</row>
    <row r="18" spans="1:15" ht="26.25">
      <c r="A18" s="4"/>
      <c r="B18" s="36" t="s">
        <v>6</v>
      </c>
      <c r="C18" s="36"/>
      <c r="D18" s="37">
        <f>STDEV(B16:D16)</f>
        <v>0.0003017071396557267</v>
      </c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</row>
    <row r="19" spans="1:15" ht="26.25">
      <c r="A19" s="4"/>
      <c r="B19" s="36" t="s">
        <v>7</v>
      </c>
      <c r="C19" s="36"/>
      <c r="D19" s="37">
        <f>D18/C17</f>
        <v>0.004687501729921688</v>
      </c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</row>
    <row r="20" spans="1:15" ht="26.25">
      <c r="A20" s="4"/>
      <c r="B20" s="36" t="s">
        <v>8</v>
      </c>
      <c r="C20" s="36"/>
      <c r="D20" s="37">
        <f>SQRT(D19^2+B8^2)</f>
        <v>0.005096339124118294</v>
      </c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</row>
    <row r="21" spans="1:15" ht="26.25">
      <c r="A21" s="4"/>
      <c r="B21" s="36" t="s">
        <v>9</v>
      </c>
      <c r="C21" s="36"/>
      <c r="D21" s="38">
        <f>C17*D20</f>
        <v>0.00032802161757900623</v>
      </c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</row>
    <row r="22" spans="1:15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  <c r="O22" s="2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Nazarenko, Alexander</cp:lastModifiedBy>
  <dcterms:created xsi:type="dcterms:W3CDTF">2013-02-28T17:22:32Z</dcterms:created>
  <dcterms:modified xsi:type="dcterms:W3CDTF">2015-03-31T17:38:03Z</dcterms:modified>
  <cp:category/>
  <cp:version/>
  <cp:contentType/>
  <cp:contentStatus/>
</cp:coreProperties>
</file>